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0" windowWidth="19416" windowHeight="7476"/>
  </bookViews>
  <sheets>
    <sheet name="Протокол 19.10.18" sheetId="4" r:id="rId1"/>
    <sheet name="Протокол 17.10.2018" sheetId="6" r:id="rId2"/>
  </sheets>
  <definedNames>
    <definedName name="_xlnm.Print_Area" localSheetId="0">'Протокол 19.10.18'!$A$1:$O$17</definedName>
  </definedNames>
  <calcPr calcId="125725" concurrentCalc="0"/>
</workbook>
</file>

<file path=xl/calcChain.xml><?xml version="1.0" encoding="utf-8"?>
<calcChain xmlns="http://schemas.openxmlformats.org/spreadsheetml/2006/main">
  <c r="S20" i="6"/>
  <c r="S12" i="4"/>
  <c r="P12"/>
  <c r="N12"/>
  <c r="O12"/>
  <c r="M12"/>
  <c r="I12"/>
  <c r="G12"/>
  <c r="H12"/>
  <c r="F12"/>
  <c r="S11"/>
  <c r="P11"/>
  <c r="N11"/>
  <c r="O11"/>
  <c r="M11"/>
  <c r="I11"/>
  <c r="G11"/>
  <c r="H11"/>
  <c r="F11"/>
  <c r="S10"/>
  <c r="P10"/>
  <c r="N10"/>
  <c r="M10"/>
  <c r="I10"/>
  <c r="G10"/>
  <c r="F10"/>
  <c r="N12" i="6"/>
  <c r="M12"/>
  <c r="S12"/>
  <c r="N11"/>
  <c r="M11"/>
  <c r="S11"/>
  <c r="N10"/>
  <c r="M10"/>
  <c r="S10"/>
  <c r="H9"/>
  <c r="G12"/>
  <c r="F12"/>
  <c r="G11"/>
  <c r="F11"/>
  <c r="G10"/>
  <c r="F10"/>
  <c r="G5"/>
  <c r="F5"/>
  <c r="I5"/>
  <c r="N5"/>
  <c r="M5"/>
  <c r="P5"/>
  <c r="G6"/>
  <c r="F6"/>
  <c r="I6"/>
  <c r="H6"/>
  <c r="N6"/>
  <c r="M6"/>
  <c r="P6"/>
  <c r="O6"/>
  <c r="G7"/>
  <c r="F7"/>
  <c r="I7"/>
  <c r="H7"/>
  <c r="N7"/>
  <c r="M7"/>
  <c r="P7"/>
  <c r="O7"/>
  <c r="G8"/>
  <c r="F8"/>
  <c r="I8"/>
  <c r="N8"/>
  <c r="M8"/>
  <c r="P8"/>
  <c r="G9"/>
  <c r="F9"/>
  <c r="I9"/>
  <c r="N9"/>
  <c r="M9"/>
  <c r="P9"/>
  <c r="O9"/>
  <c r="S5"/>
  <c r="S6"/>
  <c r="S7"/>
  <c r="S8"/>
  <c r="S9"/>
  <c r="S5" i="4"/>
  <c r="S6"/>
  <c r="S7"/>
  <c r="S8"/>
  <c r="S9"/>
  <c r="S20"/>
  <c r="P9"/>
  <c r="N9"/>
  <c r="O9"/>
  <c r="M9"/>
  <c r="I9"/>
  <c r="G9"/>
  <c r="H9"/>
  <c r="F9"/>
  <c r="P8"/>
  <c r="N8"/>
  <c r="O8"/>
  <c r="M8"/>
  <c r="I8"/>
  <c r="G8"/>
  <c r="H8"/>
  <c r="F8"/>
  <c r="P7"/>
  <c r="N7"/>
  <c r="O7"/>
  <c r="M7"/>
  <c r="I7"/>
  <c r="G7"/>
  <c r="H7"/>
  <c r="F7"/>
  <c r="P6"/>
  <c r="N6"/>
  <c r="O6"/>
  <c r="M6"/>
  <c r="I6"/>
  <c r="G6"/>
  <c r="H6"/>
  <c r="F6"/>
  <c r="P5"/>
  <c r="N5"/>
  <c r="M5"/>
  <c r="I5"/>
  <c r="G5"/>
  <c r="F5"/>
</calcChain>
</file>

<file path=xl/comments1.xml><?xml version="1.0" encoding="utf-8"?>
<comments xmlns="http://schemas.openxmlformats.org/spreadsheetml/2006/main">
  <authors>
    <author>moskalev</author>
  </authors>
  <commentList>
    <comment ref="D10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</commentList>
</comments>
</file>

<file path=xl/comments2.xml><?xml version="1.0" encoding="utf-8"?>
<comments xmlns="http://schemas.openxmlformats.org/spreadsheetml/2006/main">
  <authors>
    <author>moskalev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7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9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  <comment ref="D10" authorId="0">
      <text>
        <r>
          <rPr>
            <b/>
            <sz val="8"/>
            <color indexed="81"/>
            <rFont val="Tahoma"/>
            <family val="2"/>
          </rPr>
          <t>moskalev:</t>
        </r>
        <r>
          <rPr>
            <sz val="8"/>
            <color indexed="81"/>
            <rFont val="Tahoma"/>
            <family val="2"/>
          </rPr>
          <t xml:space="preserve">
время окончания 1й 9ки</t>
        </r>
      </text>
    </comment>
  </commentList>
</comments>
</file>

<file path=xl/sharedStrings.xml><?xml version="1.0" encoding="utf-8"?>
<sst xmlns="http://schemas.openxmlformats.org/spreadsheetml/2006/main" count="66" uniqueCount="38">
  <si>
    <t>Протокол контроля  времени завершения игры на 9 и 18 лунках</t>
  </si>
  <si>
    <t>Старт Ти 1</t>
  </si>
  <si>
    <t>№</t>
  </si>
  <si>
    <t>Игроки</t>
  </si>
  <si>
    <t>1 л-ка   старт</t>
  </si>
  <si>
    <t>9 л-ка график</t>
  </si>
  <si>
    <t>9 факт</t>
  </si>
  <si>
    <r>
      <t>Отств.(</t>
    </r>
    <r>
      <rPr>
        <b/>
        <sz val="10"/>
        <rFont val="Arial Cyr"/>
        <charset val="204"/>
      </rPr>
      <t>+)</t>
    </r>
    <r>
      <rPr>
        <sz val="10"/>
        <rFont val="Arial Cyr"/>
        <charset val="204"/>
      </rPr>
      <t xml:space="preserve"> Оперж.(</t>
    </r>
    <r>
      <rPr>
        <b/>
        <sz val="10"/>
        <rFont val="Arial Cyr"/>
        <charset val="204"/>
      </rPr>
      <t>-)</t>
    </r>
  </si>
  <si>
    <t>18 л-ка график</t>
  </si>
  <si>
    <t>18 факт</t>
  </si>
  <si>
    <t>Теорит. штраф</t>
  </si>
  <si>
    <t>Цифра отмечается красным в случае "выхода из графика" по данному параметру</t>
  </si>
  <si>
    <t>Отств.(+) Оперж.(-)</t>
  </si>
  <si>
    <t>Отставание от впереди идущей  группы в минутах</t>
  </si>
  <si>
    <t>Скрытая обл.
(служебная)</t>
  </si>
  <si>
    <t>Отставание от впереди идущей  группы в минутах - указывается только если группа вышла из графика</t>
  </si>
  <si>
    <r>
      <t xml:space="preserve">Штраф налагается если время завершения лунки превышает время по графику и отставание от впереди идущей группы равно или превышает </t>
    </r>
    <r>
      <rPr>
        <b/>
        <sz val="10"/>
        <color rgb="FFFF0000"/>
        <rFont val="Arial Cyr"/>
        <charset val="204"/>
      </rPr>
      <t>15</t>
    </r>
    <r>
      <rPr>
        <sz val="10"/>
        <rFont val="Arial Cyr"/>
        <charset val="204"/>
      </rPr>
      <t xml:space="preserve"> минут.</t>
    </r>
  </si>
  <si>
    <t>Длит. Раунда</t>
  </si>
  <si>
    <t>Среднее</t>
  </si>
  <si>
    <t>Предупр.</t>
  </si>
  <si>
    <t>Чижиков, Калянов, Прасов, Петров</t>
  </si>
  <si>
    <t>Белоусов, Вершинин, Павлов</t>
  </si>
  <si>
    <t>Жиляев, Ряхов, Сорокин</t>
  </si>
  <si>
    <t>Находкин, Лукьянчиков, Ляпустин, Корниенко</t>
  </si>
  <si>
    <t>Ермаков, Могила, Галимгереев, Трушинский</t>
  </si>
  <si>
    <t>Филаткин, Бородин, Малаев, Муравьев</t>
  </si>
  <si>
    <t xml:space="preserve">Старт Ти 1 </t>
  </si>
  <si>
    <t>1этап Тур-10 2018-2019 PGA Catalunya  Resort.</t>
  </si>
  <si>
    <t>Закиров, Белоусов</t>
  </si>
  <si>
    <t>Трушинский, Павлов</t>
  </si>
  <si>
    <t>Агеенко, Галимгереев, Прасов</t>
  </si>
  <si>
    <t>Находкин, Калянов, Муравьев</t>
  </si>
  <si>
    <t>Ряхов, Завьялов, Ляпустин</t>
  </si>
  <si>
    <t>Петров, Шмигельский, Вершинин</t>
  </si>
  <si>
    <t>Филаткин,  Сорокин, Жиляев</t>
  </si>
  <si>
    <t>Корниенко, Малаев, Ермаков, Бородин</t>
  </si>
  <si>
    <t>Шмигельский, Завьялов, Агеенко, Симонс</t>
  </si>
  <si>
    <t>Канета, Закиров, Гончаров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</si>
</sst>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F400]h:mm:ss\ AM/PM"/>
  </numFmts>
  <fonts count="19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sz val="12"/>
      <color rgb="FFFF0000"/>
      <name val="Arial Cyr"/>
      <charset val="204"/>
    </font>
    <font>
      <sz val="10"/>
      <color rgb="FFFF0000"/>
      <name val="Arial Cyr"/>
      <charset val="204"/>
    </font>
    <font>
      <sz val="8"/>
      <color theme="6" tint="-0.249977111117893"/>
      <name val="Arial Cyr"/>
      <charset val="204"/>
    </font>
    <font>
      <sz val="7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0"/>
      <color theme="1" tint="4.9989318521683403E-2"/>
      <name val="Arial Cyr"/>
      <charset val="204"/>
    </font>
    <font>
      <b/>
      <sz val="18"/>
      <name val="Arial Cyr"/>
      <charset val="204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  <charset val="204"/>
    </font>
    <font>
      <b/>
      <sz val="11"/>
      <name val="Arial Cyr"/>
      <charset val="204"/>
    </font>
    <font>
      <b/>
      <sz val="10"/>
      <color theme="1" tint="4.9989318521683403E-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6" borderId="8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165" fontId="0" fillId="6" borderId="8" xfId="0" applyNumberFormat="1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2" fillId="4" borderId="8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3" fillId="2" borderId="6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0" xfId="0" applyBorder="1"/>
    <xf numFmtId="164" fontId="17" fillId="0" borderId="0" xfId="0" applyNumberFormat="1" applyFont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2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164" fontId="17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0"/>
  <sheetViews>
    <sheetView tabSelected="1" zoomScale="85" zoomScaleNormal="85" workbookViewId="0">
      <selection activeCell="E22" sqref="E22"/>
    </sheetView>
  </sheetViews>
  <sheetFormatPr defaultRowHeight="13.2"/>
  <cols>
    <col min="1" max="1" width="4.5546875" style="23" customWidth="1"/>
    <col min="2" max="2" width="45.441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19" ht="17.399999999999999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9" ht="17.399999999999999">
      <c r="A2" s="60" t="s">
        <v>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9" ht="31.2" customHeight="1" thickBot="1">
      <c r="B3" s="1" t="s">
        <v>1</v>
      </c>
      <c r="R3" s="30">
        <v>0.20138888888888887</v>
      </c>
    </row>
    <row r="4" spans="1:19" s="25" customFormat="1" ht="57" customHeight="1" thickBot="1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5" t="s">
        <v>12</v>
      </c>
      <c r="G4" s="17" t="s">
        <v>14</v>
      </c>
      <c r="H4" s="18" t="s">
        <v>13</v>
      </c>
      <c r="I4" s="17" t="s">
        <v>14</v>
      </c>
      <c r="J4" s="11" t="s">
        <v>10</v>
      </c>
      <c r="K4" s="5" t="s">
        <v>8</v>
      </c>
      <c r="L4" s="6" t="s">
        <v>9</v>
      </c>
      <c r="M4" s="7" t="s">
        <v>7</v>
      </c>
      <c r="N4" s="17" t="s">
        <v>14</v>
      </c>
      <c r="O4" s="18" t="s">
        <v>13</v>
      </c>
      <c r="P4" s="17" t="s">
        <v>14</v>
      </c>
      <c r="Q4" s="38" t="s">
        <v>10</v>
      </c>
      <c r="S4" s="31" t="s">
        <v>17</v>
      </c>
    </row>
    <row r="5" spans="1:19" ht="35.1" customHeight="1">
      <c r="A5" s="24">
        <v>1</v>
      </c>
      <c r="B5" s="26" t="s">
        <v>28</v>
      </c>
      <c r="C5" s="8">
        <v>0.47916666666666669</v>
      </c>
      <c r="D5" s="10">
        <v>0.57916666666666639</v>
      </c>
      <c r="E5" s="10">
        <v>0.57638888888888895</v>
      </c>
      <c r="F5" s="27">
        <f t="shared" ref="F5:F12" si="0">G5*86400/60</f>
        <v>-3.9999999999995066</v>
      </c>
      <c r="G5" s="19">
        <f t="shared" ref="G5:G12" si="1">E5-D5</f>
        <v>-2.7777777777774348E-3</v>
      </c>
      <c r="H5" s="16"/>
      <c r="I5" s="20" t="e">
        <f t="shared" ref="I5:I7" si="2">E5-E4</f>
        <v>#VALUE!</v>
      </c>
      <c r="J5" s="29"/>
      <c r="K5" s="14">
        <v>0.68055555555555525</v>
      </c>
      <c r="L5" s="14">
        <v>0.67638888888888893</v>
      </c>
      <c r="M5" s="27">
        <f t="shared" ref="M5:M12" si="3">N5*86400/60</f>
        <v>-5.9999999999994991</v>
      </c>
      <c r="N5" s="21">
        <f t="shared" ref="N5:N12" si="4">L5-K5</f>
        <v>-4.1666666666663188E-3</v>
      </c>
      <c r="O5" s="16"/>
      <c r="P5" s="19" t="e">
        <f t="shared" ref="P5:P7" si="5">L5-L4</f>
        <v>#VALUE!</v>
      </c>
      <c r="Q5" s="39"/>
      <c r="S5" s="32">
        <f>L5-C5</f>
        <v>0.19722222222222224</v>
      </c>
    </row>
    <row r="6" spans="1:19" ht="35.1" customHeight="1">
      <c r="A6" s="24">
        <v>2</v>
      </c>
      <c r="B6" s="26" t="s">
        <v>29</v>
      </c>
      <c r="C6" s="8">
        <v>0.4861111111111111</v>
      </c>
      <c r="D6" s="10">
        <v>0.58611111111111081</v>
      </c>
      <c r="E6" s="10">
        <v>0.58194444444444449</v>
      </c>
      <c r="F6" s="28">
        <f t="shared" si="0"/>
        <v>-5.9999999999994991</v>
      </c>
      <c r="G6" s="20">
        <f t="shared" si="1"/>
        <v>-4.1666666666663188E-3</v>
      </c>
      <c r="H6" s="16" t="str">
        <f t="shared" ref="H6:H9" si="6">IF(G6&lt;0,"",IF(G6=0,"0",MINUTE(I6)))</f>
        <v/>
      </c>
      <c r="I6" s="20">
        <f t="shared" si="2"/>
        <v>5.5555555555555358E-3</v>
      </c>
      <c r="J6" s="12"/>
      <c r="K6" s="9">
        <v>0.68749999999999967</v>
      </c>
      <c r="L6" s="9">
        <v>0.68819444444444444</v>
      </c>
      <c r="M6" s="28">
        <f t="shared" si="3"/>
        <v>1.0000000000004761</v>
      </c>
      <c r="N6" s="22">
        <f t="shared" si="4"/>
        <v>6.9444444444477504E-4</v>
      </c>
      <c r="O6" s="16">
        <f t="shared" ref="O6:O9" si="7">IF(N6&lt;0,"",IF(N6=0,"0",MINUTE(P6)))</f>
        <v>17</v>
      </c>
      <c r="P6" s="20">
        <f t="shared" si="5"/>
        <v>1.1805555555555514E-2</v>
      </c>
      <c r="Q6" s="13"/>
      <c r="S6" s="32">
        <f t="shared" ref="S6:S9" si="8">L6-C6</f>
        <v>0.20208333333333334</v>
      </c>
    </row>
    <row r="7" spans="1:19" ht="35.1" customHeight="1">
      <c r="A7" s="24">
        <v>3</v>
      </c>
      <c r="B7" s="26" t="s">
        <v>30</v>
      </c>
      <c r="C7" s="8">
        <v>0.49305555555555552</v>
      </c>
      <c r="D7" s="9">
        <v>0.59305555555555522</v>
      </c>
      <c r="E7" s="9">
        <v>0.58958333333333335</v>
      </c>
      <c r="F7" s="28">
        <f t="shared" si="0"/>
        <v>-4.9999999999995026</v>
      </c>
      <c r="G7" s="20">
        <f t="shared" si="1"/>
        <v>-3.4722222222218768E-3</v>
      </c>
      <c r="H7" s="16" t="str">
        <f t="shared" si="6"/>
        <v/>
      </c>
      <c r="I7" s="20">
        <f t="shared" si="2"/>
        <v>7.6388888888888618E-3</v>
      </c>
      <c r="J7" s="12"/>
      <c r="K7" s="9">
        <v>0.69444444444444409</v>
      </c>
      <c r="L7" s="9">
        <v>0.69444444444444453</v>
      </c>
      <c r="M7" s="28">
        <f t="shared" si="3"/>
        <v>0</v>
      </c>
      <c r="N7" s="22">
        <f t="shared" si="4"/>
        <v>0</v>
      </c>
      <c r="O7" s="16" t="str">
        <f t="shared" si="7"/>
        <v>0</v>
      </c>
      <c r="P7" s="20">
        <f t="shared" si="5"/>
        <v>6.2500000000000888E-3</v>
      </c>
      <c r="Q7" s="13"/>
      <c r="S7" s="32">
        <f t="shared" si="8"/>
        <v>0.20138888888888901</v>
      </c>
    </row>
    <row r="8" spans="1:19" ht="35.1" customHeight="1">
      <c r="A8" s="24">
        <v>4</v>
      </c>
      <c r="B8" s="26" t="s">
        <v>31</v>
      </c>
      <c r="C8" s="8">
        <v>0.49999999999999994</v>
      </c>
      <c r="D8" s="9">
        <v>0.59999999999999964</v>
      </c>
      <c r="E8" s="9">
        <v>0.6</v>
      </c>
      <c r="F8" s="28">
        <f t="shared" si="0"/>
        <v>0</v>
      </c>
      <c r="G8" s="20">
        <f t="shared" si="1"/>
        <v>0</v>
      </c>
      <c r="H8" s="16" t="str">
        <f t="shared" si="6"/>
        <v>0</v>
      </c>
      <c r="I8" s="20">
        <f>E8-E7</f>
        <v>1.041666666666663E-2</v>
      </c>
      <c r="J8" s="12"/>
      <c r="K8" s="9">
        <v>0.70138888888888851</v>
      </c>
      <c r="L8" s="9">
        <v>0.70000000000000007</v>
      </c>
      <c r="M8" s="35">
        <f t="shared" si="3"/>
        <v>-1.9999999999993534</v>
      </c>
      <c r="N8" s="22">
        <f t="shared" si="4"/>
        <v>-1.3888888888884399E-3</v>
      </c>
      <c r="O8" s="16" t="str">
        <f t="shared" si="7"/>
        <v/>
      </c>
      <c r="P8" s="20">
        <f>L8-L7</f>
        <v>5.5555555555555358E-3</v>
      </c>
      <c r="Q8" s="13"/>
      <c r="S8" s="32">
        <f t="shared" si="8"/>
        <v>0.20000000000000012</v>
      </c>
    </row>
    <row r="9" spans="1:19" ht="35.1" customHeight="1">
      <c r="A9" s="24">
        <v>5</v>
      </c>
      <c r="B9" s="26" t="s">
        <v>32</v>
      </c>
      <c r="C9" s="8">
        <v>0.50694444444444442</v>
      </c>
      <c r="D9" s="9">
        <v>0.60694444444444406</v>
      </c>
      <c r="E9" s="9">
        <v>0.60625000000000007</v>
      </c>
      <c r="F9" s="28">
        <f t="shared" si="0"/>
        <v>-0.99999999999935696</v>
      </c>
      <c r="G9" s="20">
        <f t="shared" si="1"/>
        <v>-6.9444444444399789E-4</v>
      </c>
      <c r="H9" s="16" t="str">
        <f t="shared" si="6"/>
        <v/>
      </c>
      <c r="I9" s="20">
        <f t="shared" ref="I9:I12" si="9">E9-E8</f>
        <v>6.2500000000000888E-3</v>
      </c>
      <c r="J9" s="12"/>
      <c r="K9" s="9">
        <v>0.70833333333333293</v>
      </c>
      <c r="L9" s="9">
        <v>0.70624999999999993</v>
      </c>
      <c r="M9" s="28">
        <f t="shared" si="3"/>
        <v>-2.9999999999995097</v>
      </c>
      <c r="N9" s="22">
        <f t="shared" si="4"/>
        <v>-2.0833333333329929E-3</v>
      </c>
      <c r="O9" s="16" t="str">
        <f t="shared" si="7"/>
        <v/>
      </c>
      <c r="P9" s="20">
        <f t="shared" ref="P9:P12" si="10">L9-L8</f>
        <v>6.2499999999998668E-3</v>
      </c>
      <c r="Q9" s="13"/>
      <c r="S9" s="32">
        <f t="shared" si="8"/>
        <v>0.19930555555555551</v>
      </c>
    </row>
    <row r="10" spans="1:19" ht="28.5" customHeight="1">
      <c r="A10" s="40">
        <v>6</v>
      </c>
      <c r="B10" s="26" t="s">
        <v>33</v>
      </c>
      <c r="C10" s="45">
        <v>0.51388888888888884</v>
      </c>
      <c r="D10" s="36">
        <v>0.61388888888888848</v>
      </c>
      <c r="E10" s="46">
        <v>0.61319444444444449</v>
      </c>
      <c r="F10" s="47">
        <f t="shared" si="0"/>
        <v>-0.99999999999935696</v>
      </c>
      <c r="G10" s="48">
        <f t="shared" si="1"/>
        <v>-6.9444444444399789E-4</v>
      </c>
      <c r="H10" s="49">
        <v>10</v>
      </c>
      <c r="I10" s="50">
        <f t="shared" si="9"/>
        <v>6.9444444444444198E-3</v>
      </c>
      <c r="J10" s="12"/>
      <c r="K10" s="45">
        <v>0.71527777777777735</v>
      </c>
      <c r="L10" s="51">
        <v>0.71527777777777779</v>
      </c>
      <c r="M10" s="47">
        <f t="shared" si="3"/>
        <v>0</v>
      </c>
      <c r="N10" s="52">
        <f t="shared" si="4"/>
        <v>0</v>
      </c>
      <c r="O10" s="49">
        <v>9</v>
      </c>
      <c r="P10" s="48">
        <f t="shared" si="10"/>
        <v>9.0277777777778567E-3</v>
      </c>
      <c r="Q10" s="13"/>
      <c r="S10" s="32">
        <f>L10-C10</f>
        <v>0.20138888888888895</v>
      </c>
    </row>
    <row r="11" spans="1:19" ht="30.75" customHeight="1">
      <c r="A11" s="40">
        <v>7</v>
      </c>
      <c r="B11" s="26" t="s">
        <v>34</v>
      </c>
      <c r="C11" s="36">
        <v>0.52083333333333326</v>
      </c>
      <c r="D11" s="36">
        <v>0.6208333333333329</v>
      </c>
      <c r="E11" s="46">
        <v>0.62083333333333335</v>
      </c>
      <c r="F11" s="53">
        <f t="shared" si="0"/>
        <v>0</v>
      </c>
      <c r="G11" s="50">
        <f t="shared" si="1"/>
        <v>0</v>
      </c>
      <c r="H11" s="49" t="str">
        <f t="shared" ref="H11:H12" si="11">IF(G11&lt;0,"",IF(G11=0,"0",MINUTE(I11)))</f>
        <v>0</v>
      </c>
      <c r="I11" s="50">
        <f t="shared" si="9"/>
        <v>7.6388888888888618E-3</v>
      </c>
      <c r="J11" s="12"/>
      <c r="K11" s="36">
        <v>0.72222222222222177</v>
      </c>
      <c r="L11" s="46">
        <v>0.72361111111111109</v>
      </c>
      <c r="M11" s="53">
        <f t="shared" si="3"/>
        <v>2.0000000000006324</v>
      </c>
      <c r="N11" s="54">
        <f t="shared" si="4"/>
        <v>1.388888888889328E-3</v>
      </c>
      <c r="O11" s="49">
        <f t="shared" ref="O11:O12" si="12">IF(N11&lt;0,"",IF(N11=0,"0",MINUTE(P11)))</f>
        <v>12</v>
      </c>
      <c r="P11" s="50">
        <f t="shared" si="10"/>
        <v>8.3333333333333037E-3</v>
      </c>
      <c r="Q11" s="13"/>
      <c r="S11" s="32">
        <f t="shared" ref="S11:S12" si="13">L11-C11</f>
        <v>0.20277777777777783</v>
      </c>
    </row>
    <row r="12" spans="1:19" ht="27" customHeight="1">
      <c r="A12" s="40">
        <v>8</v>
      </c>
      <c r="B12" s="26" t="s">
        <v>35</v>
      </c>
      <c r="C12" s="36">
        <v>0.52777777777777768</v>
      </c>
      <c r="D12" s="36">
        <v>0.62777777777777732</v>
      </c>
      <c r="E12" s="46">
        <v>0.63124999999999998</v>
      </c>
      <c r="F12" s="53">
        <f t="shared" si="0"/>
        <v>5.0000000000006217</v>
      </c>
      <c r="G12" s="50">
        <f t="shared" si="1"/>
        <v>3.472222222222654E-3</v>
      </c>
      <c r="H12" s="49">
        <f t="shared" si="11"/>
        <v>15</v>
      </c>
      <c r="I12" s="50">
        <f t="shared" si="9"/>
        <v>1.041666666666663E-2</v>
      </c>
      <c r="J12" s="12" t="s">
        <v>19</v>
      </c>
      <c r="K12" s="36">
        <v>0.72916666666666619</v>
      </c>
      <c r="L12" s="46">
        <v>0.7416666666666667</v>
      </c>
      <c r="M12" s="53">
        <f t="shared" si="3"/>
        <v>18.000000000000735</v>
      </c>
      <c r="N12" s="54">
        <f t="shared" si="4"/>
        <v>1.2500000000000511E-2</v>
      </c>
      <c r="O12" s="49">
        <f t="shared" si="12"/>
        <v>26</v>
      </c>
      <c r="P12" s="50">
        <f t="shared" si="10"/>
        <v>1.8055555555555602E-2</v>
      </c>
      <c r="Q12" s="13">
        <v>1</v>
      </c>
      <c r="S12" s="32">
        <f t="shared" si="13"/>
        <v>0.21388888888888902</v>
      </c>
    </row>
    <row r="13" spans="1:19">
      <c r="A13"/>
      <c r="S13" s="32"/>
    </row>
    <row r="14" spans="1:19">
      <c r="A14"/>
      <c r="B14" s="61" t="s">
        <v>15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S14" s="33"/>
    </row>
    <row r="15" spans="1:19">
      <c r="A15"/>
      <c r="B15" t="s">
        <v>11</v>
      </c>
      <c r="S15" s="32"/>
    </row>
    <row r="16" spans="1:19">
      <c r="A16"/>
      <c r="B16" t="s">
        <v>16</v>
      </c>
      <c r="S16" s="32"/>
    </row>
    <row r="17" spans="1:19">
      <c r="A17"/>
      <c r="S17" s="32"/>
    </row>
    <row r="18" spans="1:19">
      <c r="A18"/>
      <c r="S18" s="32"/>
    </row>
    <row r="19" spans="1:19" ht="13.8" thickBot="1">
      <c r="A19"/>
      <c r="S19" s="25"/>
    </row>
    <row r="20" spans="1:19" ht="23.4" thickBot="1">
      <c r="R20" t="s">
        <v>18</v>
      </c>
      <c r="S20" s="34">
        <f>AVERAGE(S5:S10)</f>
        <v>0.20023148148148154</v>
      </c>
    </row>
  </sheetData>
  <mergeCells count="3">
    <mergeCell ref="A1:O1"/>
    <mergeCell ref="A2:O2"/>
    <mergeCell ref="B14:Q1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0"/>
  <sheetViews>
    <sheetView zoomScale="85" zoomScaleNormal="85" workbookViewId="0">
      <selection activeCell="B9" sqref="B9"/>
    </sheetView>
  </sheetViews>
  <sheetFormatPr defaultRowHeight="13.2"/>
  <cols>
    <col min="1" max="1" width="4.5546875" style="23" customWidth="1"/>
    <col min="2" max="2" width="53.332031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19" ht="17.399999999999999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9" ht="17.399999999999999">
      <c r="A2" s="60" t="s">
        <v>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9" ht="31.2" customHeight="1" thickBot="1">
      <c r="B3" s="1" t="s">
        <v>26</v>
      </c>
      <c r="R3" s="30">
        <v>0.20138888888888887</v>
      </c>
    </row>
    <row r="4" spans="1:19" s="25" customFormat="1" ht="57" customHeight="1" thickBot="1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5" t="s">
        <v>12</v>
      </c>
      <c r="G4" s="17" t="s">
        <v>14</v>
      </c>
      <c r="H4" s="18" t="s">
        <v>13</v>
      </c>
      <c r="I4" s="17" t="s">
        <v>14</v>
      </c>
      <c r="J4" s="11" t="s">
        <v>10</v>
      </c>
      <c r="K4" s="5" t="s">
        <v>8</v>
      </c>
      <c r="L4" s="6" t="s">
        <v>9</v>
      </c>
      <c r="M4" s="7" t="s">
        <v>7</v>
      </c>
      <c r="N4" s="17" t="s">
        <v>14</v>
      </c>
      <c r="O4" s="18" t="s">
        <v>13</v>
      </c>
      <c r="P4" s="17" t="s">
        <v>14</v>
      </c>
      <c r="Q4" s="11" t="s">
        <v>10</v>
      </c>
      <c r="S4" s="31" t="s">
        <v>17</v>
      </c>
    </row>
    <row r="5" spans="1:19" ht="35.1" customHeight="1">
      <c r="A5" s="40">
        <v>1</v>
      </c>
      <c r="B5" s="26" t="s">
        <v>20</v>
      </c>
      <c r="C5" s="45">
        <v>0.4861111111111111</v>
      </c>
      <c r="D5" s="36">
        <v>0.58611111111111081</v>
      </c>
      <c r="E5" s="46">
        <v>0.6</v>
      </c>
      <c r="F5" s="47">
        <f t="shared" ref="F5:F12" si="0">G5*86400/60</f>
        <v>20.000000000000409</v>
      </c>
      <c r="G5" s="48">
        <f t="shared" ref="G5:G12" si="1">E5-D5</f>
        <v>1.3888888888889173E-2</v>
      </c>
      <c r="H5" s="49">
        <v>10</v>
      </c>
      <c r="I5" s="50" t="e">
        <f t="shared" ref="I5:I7" si="2">E5-E4</f>
        <v>#VALUE!</v>
      </c>
      <c r="J5" s="12"/>
      <c r="K5" s="45">
        <v>0.68749999999999967</v>
      </c>
      <c r="L5" s="51">
        <v>0.71111111111111114</v>
      </c>
      <c r="M5" s="47">
        <f t="shared" ref="M5:M12" si="3">N5*86400/60</f>
        <v>34.000000000000519</v>
      </c>
      <c r="N5" s="52">
        <f t="shared" ref="N5:N12" si="4">L5-K5</f>
        <v>2.3611111111111471E-2</v>
      </c>
      <c r="O5" s="49">
        <v>9</v>
      </c>
      <c r="P5" s="48" t="e">
        <f t="shared" ref="P5:P7" si="5">L5-L4</f>
        <v>#VALUE!</v>
      </c>
      <c r="Q5" s="13"/>
      <c r="S5" s="32">
        <f>L5-C5</f>
        <v>0.22500000000000003</v>
      </c>
    </row>
    <row r="6" spans="1:19" ht="35.1" customHeight="1">
      <c r="A6" s="40">
        <v>2</v>
      </c>
      <c r="B6" s="26" t="s">
        <v>21</v>
      </c>
      <c r="C6" s="36">
        <v>0.49305555555555552</v>
      </c>
      <c r="D6" s="36">
        <v>0.59305555555555522</v>
      </c>
      <c r="E6" s="46">
        <v>0.60486111111111118</v>
      </c>
      <c r="F6" s="53">
        <f t="shared" si="0"/>
        <v>17.000000000000579</v>
      </c>
      <c r="G6" s="50">
        <f t="shared" si="1"/>
        <v>1.1805555555555958E-2</v>
      </c>
      <c r="H6" s="49">
        <f t="shared" ref="H6:H9" si="6">IF(G6&lt;0,"",IF(G6=0,"0",MINUTE(I6)))</f>
        <v>7</v>
      </c>
      <c r="I6" s="50">
        <f t="shared" si="2"/>
        <v>4.8611111111112049E-3</v>
      </c>
      <c r="J6" s="12"/>
      <c r="K6" s="36">
        <v>0.69444444444444409</v>
      </c>
      <c r="L6" s="46">
        <v>0.71875</v>
      </c>
      <c r="M6" s="53">
        <f t="shared" si="3"/>
        <v>35.000000000000519</v>
      </c>
      <c r="N6" s="54">
        <f t="shared" si="4"/>
        <v>2.4305555555555913E-2</v>
      </c>
      <c r="O6" s="49">
        <f t="shared" ref="O6:O9" si="7">IF(N6&lt;0,"",IF(N6=0,"0",MINUTE(P6)))</f>
        <v>11</v>
      </c>
      <c r="P6" s="50">
        <f t="shared" si="5"/>
        <v>7.6388888888888618E-3</v>
      </c>
      <c r="Q6" s="13"/>
      <c r="S6" s="32">
        <f t="shared" ref="S6:S12" si="8">L6-C6</f>
        <v>0.22569444444444448</v>
      </c>
    </row>
    <row r="7" spans="1:19" ht="35.1" customHeight="1">
      <c r="A7" s="40">
        <v>3</v>
      </c>
      <c r="B7" s="26" t="s">
        <v>37</v>
      </c>
      <c r="C7" s="36">
        <v>0.49999999999999994</v>
      </c>
      <c r="D7" s="36">
        <v>0.59999999999999964</v>
      </c>
      <c r="E7" s="46">
        <v>0.6118055555555556</v>
      </c>
      <c r="F7" s="53">
        <f t="shared" si="0"/>
        <v>17.000000000000579</v>
      </c>
      <c r="G7" s="50">
        <f t="shared" si="1"/>
        <v>1.1805555555555958E-2</v>
      </c>
      <c r="H7" s="49">
        <f t="shared" si="6"/>
        <v>10</v>
      </c>
      <c r="I7" s="50">
        <f t="shared" si="2"/>
        <v>6.9444444444444198E-3</v>
      </c>
      <c r="J7" s="12"/>
      <c r="K7" s="36">
        <v>0.70138888888888851</v>
      </c>
      <c r="L7" s="46">
        <v>0.72291666666666676</v>
      </c>
      <c r="M7" s="53">
        <f t="shared" si="3"/>
        <v>31.000000000000689</v>
      </c>
      <c r="N7" s="54">
        <f t="shared" si="4"/>
        <v>2.1527777777778256E-2</v>
      </c>
      <c r="O7" s="49">
        <f t="shared" si="7"/>
        <v>6</v>
      </c>
      <c r="P7" s="50">
        <f t="shared" si="5"/>
        <v>4.1666666666667629E-3</v>
      </c>
      <c r="Q7" s="13"/>
      <c r="S7" s="32">
        <f t="shared" si="8"/>
        <v>0.22291666666666682</v>
      </c>
    </row>
    <row r="8" spans="1:19" ht="35.1" customHeight="1">
      <c r="A8" s="40">
        <v>4</v>
      </c>
      <c r="B8" s="26" t="s">
        <v>22</v>
      </c>
      <c r="C8" s="45">
        <v>0.50694444444444442</v>
      </c>
      <c r="D8" s="36">
        <v>0.60694444444444406</v>
      </c>
      <c r="E8" s="46">
        <v>0.61875000000000002</v>
      </c>
      <c r="F8" s="53">
        <f t="shared" si="0"/>
        <v>17.000000000000579</v>
      </c>
      <c r="G8" s="50">
        <f t="shared" si="1"/>
        <v>1.1805555555555958E-2</v>
      </c>
      <c r="H8" s="49">
        <v>10</v>
      </c>
      <c r="I8" s="50" t="e">
        <f>E8-#REF!</f>
        <v>#REF!</v>
      </c>
      <c r="J8" s="12"/>
      <c r="K8" s="45">
        <v>0.70833333333333293</v>
      </c>
      <c r="L8" s="46">
        <v>0.73125000000000007</v>
      </c>
      <c r="M8" s="53">
        <f t="shared" si="3"/>
        <v>33.000000000000682</v>
      </c>
      <c r="N8" s="54">
        <f t="shared" si="4"/>
        <v>2.291666666666714E-2</v>
      </c>
      <c r="O8" s="49">
        <v>12</v>
      </c>
      <c r="P8" s="50" t="e">
        <f>L8-#REF!</f>
        <v>#REF!</v>
      </c>
      <c r="Q8" s="13"/>
      <c r="S8" s="32">
        <f t="shared" si="8"/>
        <v>0.22430555555555565</v>
      </c>
    </row>
    <row r="9" spans="1:19" ht="35.1" customHeight="1">
      <c r="A9" s="40">
        <v>5</v>
      </c>
      <c r="B9" s="26" t="s">
        <v>23</v>
      </c>
      <c r="C9" s="36">
        <v>0.51388888888888884</v>
      </c>
      <c r="D9" s="36">
        <v>0.61388888888888848</v>
      </c>
      <c r="E9" s="46">
        <v>0.62847222222222221</v>
      </c>
      <c r="F9" s="53">
        <f t="shared" si="0"/>
        <v>21.000000000000565</v>
      </c>
      <c r="G9" s="50">
        <f t="shared" si="1"/>
        <v>1.4583333333333726E-2</v>
      </c>
      <c r="H9" s="49">
        <f t="shared" si="6"/>
        <v>14</v>
      </c>
      <c r="I9" s="50">
        <f t="shared" ref="I9" si="9">E9-E8</f>
        <v>9.7222222222221877E-3</v>
      </c>
      <c r="J9" s="12"/>
      <c r="K9" s="36">
        <v>0.71527777777777735</v>
      </c>
      <c r="L9" s="46">
        <v>0.74097222222222225</v>
      </c>
      <c r="M9" s="53">
        <f t="shared" si="3"/>
        <v>37.000000000000668</v>
      </c>
      <c r="N9" s="54">
        <f t="shared" si="4"/>
        <v>2.5694444444444908E-2</v>
      </c>
      <c r="O9" s="49">
        <f t="shared" si="7"/>
        <v>14</v>
      </c>
      <c r="P9" s="50">
        <f t="shared" ref="P9" si="10">L9-L8</f>
        <v>9.7222222222221877E-3</v>
      </c>
      <c r="Q9" s="13"/>
      <c r="S9" s="32">
        <f t="shared" si="8"/>
        <v>0.22708333333333341</v>
      </c>
    </row>
    <row r="10" spans="1:19" ht="24" customHeight="1">
      <c r="A10" s="40">
        <v>6</v>
      </c>
      <c r="B10" s="26" t="s">
        <v>24</v>
      </c>
      <c r="C10" s="36">
        <v>0.52083333333333326</v>
      </c>
      <c r="D10" s="36">
        <v>0.6208333333333329</v>
      </c>
      <c r="E10" s="55">
        <v>0.63472222222222219</v>
      </c>
      <c r="F10" s="56">
        <f t="shared" si="0"/>
        <v>20.000000000000568</v>
      </c>
      <c r="G10" s="57">
        <f t="shared" si="1"/>
        <v>1.3888888888889284E-2</v>
      </c>
      <c r="H10" s="56">
        <v>9</v>
      </c>
      <c r="I10" s="57"/>
      <c r="J10" s="57"/>
      <c r="K10" s="36">
        <v>0.72222222222222177</v>
      </c>
      <c r="L10" s="55">
        <v>0.74861111111111101</v>
      </c>
      <c r="M10" s="56">
        <f t="shared" si="3"/>
        <v>38.000000000000504</v>
      </c>
      <c r="N10" s="56">
        <f t="shared" si="4"/>
        <v>2.6388888888889239E-2</v>
      </c>
      <c r="O10" s="56">
        <v>11</v>
      </c>
      <c r="P10" s="57"/>
      <c r="Q10" s="57"/>
      <c r="S10" s="32">
        <f t="shared" si="8"/>
        <v>0.22777777777777775</v>
      </c>
    </row>
    <row r="11" spans="1:19" ht="22.5" customHeight="1">
      <c r="A11" s="40">
        <v>7</v>
      </c>
      <c r="B11" s="26" t="s">
        <v>25</v>
      </c>
      <c r="C11" s="58">
        <v>0.52777777777777768</v>
      </c>
      <c r="D11" s="58">
        <v>0.62777777777777732</v>
      </c>
      <c r="E11" s="55">
        <v>0.6430555555555556</v>
      </c>
      <c r="F11" s="56">
        <f t="shared" si="0"/>
        <v>22.000000000000721</v>
      </c>
      <c r="G11" s="57">
        <f t="shared" si="1"/>
        <v>1.5277777777778279E-2</v>
      </c>
      <c r="H11" s="56">
        <v>12</v>
      </c>
      <c r="I11" s="57"/>
      <c r="J11" s="57"/>
      <c r="K11" s="58">
        <v>0.72916666666666619</v>
      </c>
      <c r="L11" s="55">
        <v>0.75416666666666676</v>
      </c>
      <c r="M11" s="56">
        <f t="shared" si="3"/>
        <v>36.000000000000831</v>
      </c>
      <c r="N11" s="56">
        <f t="shared" si="4"/>
        <v>2.5000000000000577E-2</v>
      </c>
      <c r="O11" s="56">
        <v>8</v>
      </c>
      <c r="P11" s="57"/>
      <c r="Q11" s="57"/>
      <c r="S11" s="32">
        <f t="shared" si="8"/>
        <v>0.22638888888888908</v>
      </c>
    </row>
    <row r="12" spans="1:19" ht="22.5" customHeight="1">
      <c r="A12" s="40">
        <v>8</v>
      </c>
      <c r="B12" s="26" t="s">
        <v>36</v>
      </c>
      <c r="C12" s="58">
        <v>0.5347222222222221</v>
      </c>
      <c r="D12" s="58">
        <v>0.63472222222222174</v>
      </c>
      <c r="E12" s="55">
        <v>0.6479166666666667</v>
      </c>
      <c r="F12" s="56">
        <f t="shared" si="0"/>
        <v>19.000000000000732</v>
      </c>
      <c r="G12" s="57">
        <f t="shared" si="1"/>
        <v>1.3194444444444953E-2</v>
      </c>
      <c r="H12" s="56">
        <v>7</v>
      </c>
      <c r="I12" s="57"/>
      <c r="J12" s="57"/>
      <c r="K12" s="58">
        <v>0.73611111111111061</v>
      </c>
      <c r="L12" s="55">
        <v>0.7597222222222223</v>
      </c>
      <c r="M12" s="56">
        <f t="shared" si="3"/>
        <v>34.000000000000838</v>
      </c>
      <c r="N12" s="56">
        <f t="shared" si="4"/>
        <v>2.3611111111111693E-2</v>
      </c>
      <c r="O12" s="56">
        <v>8</v>
      </c>
      <c r="P12" s="57"/>
      <c r="Q12" s="57"/>
      <c r="S12" s="32">
        <f t="shared" si="8"/>
        <v>0.2250000000000002</v>
      </c>
    </row>
    <row r="13" spans="1:19" ht="22.5" customHeight="1">
      <c r="A13" s="41"/>
      <c r="B13" s="42"/>
      <c r="C13" s="44"/>
      <c r="D13" s="44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S13" s="32"/>
    </row>
    <row r="14" spans="1:19">
      <c r="A14"/>
      <c r="B14" s="61" t="s">
        <v>15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S14" s="33"/>
    </row>
    <row r="15" spans="1:19">
      <c r="A15"/>
      <c r="B15" t="s">
        <v>11</v>
      </c>
      <c r="S15" s="32"/>
    </row>
    <row r="16" spans="1:19">
      <c r="A16"/>
      <c r="B16" t="s">
        <v>16</v>
      </c>
      <c r="S16" s="32"/>
    </row>
    <row r="17" spans="1:19">
      <c r="A17"/>
      <c r="S17" s="32"/>
    </row>
    <row r="18" spans="1:19">
      <c r="A18"/>
      <c r="S18" s="32"/>
    </row>
    <row r="19" spans="1:19" ht="13.8" thickBot="1">
      <c r="A19"/>
      <c r="S19" s="25"/>
    </row>
    <row r="20" spans="1:19" ht="23.4" thickBot="1">
      <c r="S20" s="37">
        <f>AVERAGE(S5:S10)</f>
        <v>0.22546296296296306</v>
      </c>
    </row>
  </sheetData>
  <mergeCells count="3">
    <mergeCell ref="A1:O1"/>
    <mergeCell ref="A2:O2"/>
    <mergeCell ref="B14:Q14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Протокол 19.10.18</vt:lpstr>
      <vt:lpstr>Протокол 17.10.2018</vt:lpstr>
      <vt:lpstr>'Протокол 19.10.18'!Область_печати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Пользователь</cp:lastModifiedBy>
  <cp:lastPrinted>2017-04-27T14:23:00Z</cp:lastPrinted>
  <dcterms:created xsi:type="dcterms:W3CDTF">2014-08-28T08:12:32Z</dcterms:created>
  <dcterms:modified xsi:type="dcterms:W3CDTF">2018-10-24T09:34:35Z</dcterms:modified>
</cp:coreProperties>
</file>